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汇总表" sheetId="1" r:id="rId1"/>
  </sheets>
  <externalReferences>
    <externalReference r:id="rId2"/>
  </externalReferences>
  <definedNames>
    <definedName name="_xlnm._FilterDatabase" localSheetId="0" hidden="1">汇总表!$A$5:$Q$26</definedName>
    <definedName name="_xlnm.Print_Titles" localSheetId="0">汇总表!$4:$5</definedName>
    <definedName name="_xlnm.Print_Area" localSheetId="0">汇总表!$A$1:$M$24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<sst xmlns="http://schemas.openxmlformats.org/spreadsheetml/2006/main" count="160" uniqueCount="114">
  <si>
    <t>附件1</t>
  </si>
  <si>
    <t>县域商业建设行动拟直接补助项目（2025年第6批）扶持计划</t>
  </si>
  <si>
    <t>序号</t>
  </si>
  <si>
    <t>县市区</t>
  </si>
  <si>
    <t>申报方向</t>
  </si>
  <si>
    <t>项目名称</t>
  </si>
  <si>
    <t>实施单位</t>
  </si>
  <si>
    <t>项目地点</t>
  </si>
  <si>
    <t>项目概况</t>
  </si>
  <si>
    <t>建设内容</t>
  </si>
  <si>
    <t>建设周期</t>
  </si>
  <si>
    <t>项目建设
总投资额
（元）</t>
  </si>
  <si>
    <t>申报设施设备
投资额（元）</t>
  </si>
  <si>
    <t>核定设施设备投资金额（元）</t>
  </si>
  <si>
    <t>拟扶持资金
（元）</t>
  </si>
  <si>
    <t>文昌市</t>
  </si>
  <si>
    <t>补齐县域商业基础设施短板</t>
  </si>
  <si>
    <t>文昌市铺前镇铺渔海鲜市场改造项目</t>
  </si>
  <si>
    <t>文昌市铺前镇人民政府</t>
  </si>
  <si>
    <t>文昌市铺前镇铺前墟渝新街</t>
  </si>
  <si>
    <t>市场厅棚的钢结构主体已严重老化，难以抵御12级及以上的台风。此外，地面多处存在严重破损，且时常积水排水不畅。本次改造将通过加固厅棚、更换屋面、铺设地面环氧地坪以及实施给排水工程，将显著提升市场厅棚的整体安全性能与使用舒适度，改善商户和消费者的经营与购物环境。</t>
  </si>
  <si>
    <t>1.厅棚加固；2.更换厅棚屋面；3.地面环氧地坪；4.市场标识；5.配电工程；6.给排水工程；7.监控设备等。</t>
  </si>
  <si>
    <t>2025年11月-2026年1月</t>
  </si>
  <si>
    <t>东方市</t>
  </si>
  <si>
    <t>东方市新龙镇新村农贸市场改造项目</t>
  </si>
  <si>
    <t>东方市新龙镇新村村委会</t>
  </si>
  <si>
    <t>东方市新龙镇新村村民委员会办公楼西面</t>
  </si>
  <si>
    <t>市场目前厅棚腐蚀严重，整体布局不合理导致商户占道经营。本次通过新建混凝土厅棚等措施，将进一步提高市场整体承载能力与安全性能，吸引商户回归市场。</t>
  </si>
  <si>
    <t>1.新建混凝土厅棚；2.外立面及柱面涂料；3.柱面贴砖；4.混凝土厅棚天棚、梁及屋顶反檐涂料等。</t>
  </si>
  <si>
    <t>2025年11月-2026年3月</t>
  </si>
  <si>
    <t>澄迈县</t>
  </si>
  <si>
    <t>仁兴镇昆仑集贸市场升级改造项目</t>
  </si>
  <si>
    <t>澄迈县仁兴镇人民政府</t>
  </si>
  <si>
    <t>澄迈县昆仑社区向阳幼儿园西南侧约210米</t>
  </si>
  <si>
    <t>该市场摊位台面、熟食玻璃柜隔间破旧，生禽屠宰脏乱未物理隔离，缺少市场分区标识，市场设施布局不合理等情况。通过对摊位台面、熟食玻璃柜隔间、市场分区导视牌等内容的更新改造，将明显提升市场整体形象与卫生标准，实现干湿分离、生熟分区，完善基础设施功能。</t>
  </si>
  <si>
    <t>1.市场地面修补；2.摊位台面铺砖修补；3.抹灰面涂料修补；4.更换遮阳板；5.照明灯具；6.冷藏设施；7.陈列设施；8.打包设备；9.食品加工设备；10.消防设施；11.清洗设备；12.风扇；13.电子秤；14.检验检测设备；15.监控设施；16.导视宣传设施；17.市场分区导视牌等。</t>
  </si>
  <si>
    <t>2025年12月-2026年5月</t>
  </si>
  <si>
    <t>仁兴镇兴达农贸市场升级改造项目</t>
  </si>
  <si>
    <t>澄迈县X269仁兴镇政府东侧约170米</t>
  </si>
  <si>
    <t>市场摊位台面瓷砖损坏，熟食玻璃柜隔间陈旧发霉，排水沟太浅排水不畅，水产蓄养池破裂等情况。通过对摊位台面铺砖修补、新建熟食玻璃柜隔间及水产市场蓄养池等内容的更新改造，将显著提升市场整体卫生标准与经营环境，改善消费者购物环境。</t>
  </si>
  <si>
    <t>1.市场地面铺砖修补；2.摊位台面铺砖修补；3.抹灰面涂料；4.遮阳格栅；5.照明灯具；6.熟食玻璃隔间；7.蓄养池；8.不锈钢板台面；9.清洗水池；10.消防设施；11.给排水工程；12.风扇；13.监控设备；14.金属招牌架等。</t>
  </si>
  <si>
    <t>提高生活服务供给质量</t>
  </si>
  <si>
    <t>仁兴镇“烟火仁兴”商业街建设项目</t>
  </si>
  <si>
    <t>澄迈县仁兴镇西达社区民生广场</t>
  </si>
  <si>
    <t>依托西达社区民生广场空地与九乐宫温泉等旅游资源的优势，打造集特色餐饮、文化体验、休闲娱乐于一体的“烟火仁兴”商业街项目。设置17个小吃摊位、2个定制型集装箱门店、2个市集摊位、1个咖啡厅，配备光彩、大门、儿童娱乐设施等相应服务设施。总投资约199.96万元，申请补助199.96万元。</t>
  </si>
  <si>
    <t>1.小吃摊位；2.定制型集装箱门店；3.咖啡厅；4.市集摊位；5.商业演艺厅；6.商业领舞厅；7.大门；8.可拆卸塑木地板；9.仿真草；10.成品卫生间；11.户外桌椅；12.照明灯具；13.音响设备；14.舞台背景板；15.路口标示牌；16.商品文化展示栏；17.食品加工冷藏设备；18.儿童娱乐设施；19.监控设备；20.配电工程；21.给排水工程；22.取水点；23.清洗设备等。</t>
  </si>
  <si>
    <t>澄迈县永发镇新吴农贸市场改造项目</t>
  </si>
  <si>
    <t>澄迈县永发镇人民政府</t>
  </si>
  <si>
    <t>澄迈县永发镇新吴农贸市场</t>
  </si>
  <si>
    <t>市场厅棚屋面多处生锈漏水，下水道沟盖老化，防盗格栅腐蚀严重等问题。通过本次改造，包含天棚涂料改造、新增排水沟及盖板、更换不锈钢防盗格栅等举措，将显著提升市场整体形象与使用安全性，为周边居民提供一个良好的购物消费环境。</t>
  </si>
  <si>
    <t>1.天棚涂料改造；2.生熟区玻璃隔断改造；3.钢楼梯；4.钢结构屋面改造；5.风扇；6.多功能农药残留检测仪；7.食品安全检测仪；8.新增排水沟；9.不锈钢防盗格栅；10.空调；11.配电工程；12.照明灯具；13.可移动型成品卫生间等。</t>
  </si>
  <si>
    <t>澄迈县永发镇永发农贸市场改造项目</t>
  </si>
  <si>
    <t>澄迈县永发镇农贸市场</t>
  </si>
  <si>
    <t>目前市场存在排水堵塞积水、基础设施破损、生熟区未隔离、道路地面坑洼不平等问题。通过排水沟改造、新建生熟区玻璃隔断、道路硬化等措施，将改善商户经营条件和消费者购物体验。</t>
  </si>
  <si>
    <t>1.天棚涂料改造；2.生熟区玻璃隔断改造；3.消防设施；4.风幕机；5.移动手推摊位；6.多功能农药残留检测仪；7.食品安全检测仪；8.给排水工程；9.道路硬化；10.配电工程；11.照明灯具；12.卫生间改造等。</t>
  </si>
  <si>
    <t>瑞溪镇农贸市场改造项目</t>
  </si>
  <si>
    <t>澄迈县瑞溪镇人民政府</t>
  </si>
  <si>
    <t>澄迈县瑞溪镇富兴路69号海南龙芝林药品超市连锁经营有限公司澄迈瑞溪分店斜对面</t>
  </si>
  <si>
    <t>当前市场存在部分摊位损坏、铁皮棚屋面部分老旧生锈、电线电灯乱拉乱接、排水沟排水不畅且未安装顶盖以及墙面陈旧脏乱等情况。通过对摊位进行贴砖处理、粉刷墙面、更换铁皮棚屋面和实施电力改造等措施，能够改善市场的整体面貌，提升经营环境的舒适度与安全性。</t>
  </si>
  <si>
    <t>1.拆除工程；2.柱面、摊位贴砖；3.墙面涂料；4.更换铁皮棚屋面；5.配电工程；6.照明灯具；7.新建排水沟等。</t>
  </si>
  <si>
    <t>2025年10月-2025年12月</t>
  </si>
  <si>
    <t>昌江县</t>
  </si>
  <si>
    <t>昌江县七叉镇尼下村尼下码头美食街建设项目</t>
  </si>
  <si>
    <t>昌江黎族自治县七叉镇人民政府</t>
  </si>
  <si>
    <t>昌江县七叉镇尼下村尼下码头</t>
  </si>
  <si>
    <t>项目依托昌化江畔尼下码头景点和当地独特的木棉红等旅游资源，打造以“旅游+美食”为特色美食街。设置15个成品集装箱门店、31个移动式售卖亭，配备光彩、美食街大门、活动舞台等相应服务设施。总投资约192.25万元，申请补助192.25万元。</t>
  </si>
  <si>
    <t>1.成品移动式售卖亭；2.成品集装箱门店；3.户外桌椅；4.大门；5.活动舞台；6.垃圾回收站；7.标识指示牌；8.商品信息及文化展示栏；9.岗亭；10.道闸；11.取水点；12.照明灯具；13.LED屏；14.配电工程；15.监控设备；16.给排水工程；17.消防设施等。</t>
  </si>
  <si>
    <t>2025年12月-2026年3月</t>
  </si>
  <si>
    <t>王下乡皇帝洞入口旅游美食街项目</t>
  </si>
  <si>
    <t>王下乡人民政府</t>
  </si>
  <si>
    <t>昌江县王下乡皇帝洞景区入口处</t>
  </si>
  <si>
    <t>项目依托皇帝洞景区的旅游资源，以“美食+文化+旅游”为主题，打造具有黎族特色的乡村旅游目的地。设置11辆移动餐车、3辆风采餐车、30个成品移动式售卖亭，配备光彩、美食街大门、活动舞台等相应服务设施。总投资约191.16万元，申请补助191.16万元。</t>
  </si>
  <si>
    <t>1.移动餐车；2.风采餐车；3.成品移动式售卖亭；4.食品冷藏加工设备；5.户外桌椅；6.洗手池；7.空调；8.入口大门；9.配电工程；10.给排水工程；11.入口标识；12.打卡景墙；13.天幕；14.灭蚊灯等。</t>
  </si>
  <si>
    <t>临高县</t>
  </si>
  <si>
    <t>波莲镇带昆村委会带昆商业街建设项目</t>
  </si>
  <si>
    <t>临高县波莲镇带昆村委会</t>
  </si>
  <si>
    <t>项目依托正生源农庄与当地民宿群的旅游资源，围绕“休闲、消费、体验”三个核心，打造一条具有乡品市集、食味烟火两大区域的特色商业街。 规划设置9个成品木屋摊位、6个创意摊位、4辆移动餐车、2辆冰淇淋车、4个移动摊位，配备光彩、食品加工冷藏、儿童娱乐等相应服务设施。总投资约197.35万元，申请补助197.35万元。</t>
  </si>
  <si>
    <t>1.移动餐车；2.冰淇淋车；3.可拆卸成品木屋摊位；4.可拆卸成品创意摊位；5.移动摊位；6.展示柜；7.收银设备；8.收银台；9.食品加工冷藏设备；10.户外桌椅；11.音响设备；12.照明灯具；13.儿童娱乐设施；14.物品存储柜；15.垃圾桶等。</t>
  </si>
  <si>
    <t>2025年11月-2026年4月</t>
  </si>
  <si>
    <t>博厚农贸市场基础设施提升改造项目</t>
  </si>
  <si>
    <t>博厚镇人民政府</t>
  </si>
  <si>
    <t>临高县博厚镇博厚墟306省道东(博厚中学东南)</t>
  </si>
  <si>
    <t>市场厅棚腐蚀状况严重，摊位台面的瓷砖存在部分损坏，且电线存在私拉乱接等情况。通过新建厅棚、摊位台面进行涂料贴砖及实施电力改造等举措，将显著提升市场整体环境与安全性，有效改善商户经营条件和消费者购物体验。</t>
  </si>
  <si>
    <t>1.拆除工程；2.钢结构厅棚；3.屋面防水；4.顶棚涂料；5.配电工程；6.监控设备；7.不锈钢宣传板；8.摊位刷涂料；9.摊位贴砖；10.LED屏；11.自产自销区域画线等。</t>
  </si>
  <si>
    <t>多文镇多文农贸市场升级改造项目</t>
  </si>
  <si>
    <t>临高县多文镇多文居民委员会</t>
  </si>
  <si>
    <t>临高县多文镇多文居委会南和街</t>
  </si>
  <si>
    <t>市场内部分摊位的台面瓷砖出现破损，灯具、LED屏、卷帘门、消防等设施也已损坏，并且缺少载货电梯，导致货物搬运极为不便等情况。通过对摊位台面进行铺砖修补、安装载货电梯，以及对灯具、LED屏、卷帘门、消防等设施进行更新改造，将显著提升市场整体运营效率与安全水平，改善商户经营环境与消费者购物体验。</t>
  </si>
  <si>
    <t>1.摊位贴砖；2.铝合金窗；3.卷闸门维修；4.载货电梯；5.照明灯具；6.消防设施；7.电子秤；8.多功能安全检测仪；9.监控设施；10.LED屏；11.公示牌宣传栏等。</t>
  </si>
  <si>
    <t>保亭县</t>
  </si>
  <si>
    <t>保亭县加茂镇美食街新建项目</t>
  </si>
  <si>
    <t>保亭黎族苗族自治县加茂镇人民政府</t>
  </si>
  <si>
    <t>加茂镇南茂社区办公场所前方200米处</t>
  </si>
  <si>
    <t>利用原南茂社区路边集市的空地，打造“美食 + 文化体验”的特色美食街。设置40个移动摊位，配备光彩、户外桌椅、充电桩等相应服务设施。总投资135.95万元，申请补助135.95万元。</t>
  </si>
  <si>
    <t>1.移动摊位；2.户外桌椅；3.夜市大门；4.停车位挡车器；5.可移动伸缩雨棚；6.收银设备；7.垃圾桶；8.商业冰柜；9.清洗设备；10.监控设备；11.照明设备；12.配电工程；13.充电桩等。</t>
  </si>
  <si>
    <t>保亭县南林乡新农贸集散中心美食街（夜市）新建项目</t>
  </si>
  <si>
    <t>保亭黎族苗族自治县南林乡人民政府</t>
  </si>
  <si>
    <t>保亭县南林乡政府北侧90米新农贸集散中心</t>
  </si>
  <si>
    <t>利用新农贸集散中心周边的闲置空地，沿着南林河畔规划建设一条特色美食街。设置20个集装箱门店，配备光彩、夜市大门、充电桩等相应服务设施。总投资187.56万元，申请补助187.56万元。</t>
  </si>
  <si>
    <t>1.成品装配式集装箱门店；2.收银设备；3.商用冰箱；4.收银设备；5.空调；6.给排水工程；7.照明工程；8.消防设施；9.配电工程；10.监控设备；11.夜市大门；12.充电桩；13.可收缩雨棚；14.垃圾桶等。</t>
  </si>
  <si>
    <t>保亭县新政镇报什村委会集贸市场新建项目</t>
  </si>
  <si>
    <t>保亭黎族苗族自治县新政镇报什村委会</t>
  </si>
  <si>
    <t>报什村的菜贩存在占道经营的情况，且当地没有指定的规模化集贸市场。本次新建项目将通过搭建厅棚、进行地面硬化、新建排水沟等举措，为当地居民打造一个设施完善、环境整洁的集贸市场。</t>
  </si>
  <si>
    <t>1.新建厅棚；2.市场地面硬化；3.市场地面铺砖；4.新建排水沟；5.宣传栏；6.制作市场厅棚黎族苗族特色牌带；7.配电工程；8.照明工程等。</t>
  </si>
  <si>
    <t>保亭县新政镇毛朋村委会集贸市场新建项目</t>
  </si>
  <si>
    <t>保亭黎族苗族自治县新政镇毛朋村委会</t>
  </si>
  <si>
    <t>毛朋村长期以来缺乏一个具备一定规模的集贸市场，给当地居民的日常购物和生活带来了诸多不便。本次新建项目将通过新建厅棚、地面硬化、卫生间翻新升级等一系列举措，为当地居民打造一个设施完备、功能齐全、环境整洁有序的集贸市场。</t>
  </si>
  <si>
    <t>1.市场地面硬化；2.新建厅棚；3.新建摊位；4.监控设备；5.市场指示牌；6.坡道；7.公共卫生间翻新；8.制作市场厅棚黎族苗族特色牌带；9.给排水工程；10.配电工程等。</t>
  </si>
  <si>
    <t>保亭县新政镇石让村委会集贸市场新建项目</t>
  </si>
  <si>
    <t>保亭黎族苗族自治县新政镇石让村委会</t>
  </si>
  <si>
    <t>保亭黎族苗族自治县新政镇石让村委会什要迁村小组</t>
  </si>
  <si>
    <t>石让村尚无成规模的集贸市场，也缺乏村级购物场所。本次新建项目将实施新建厅棚、市场地面铺砖、安装照明灯具等一系列措施，为当地居民营造一个环境整洁、有序的集贸市场。</t>
  </si>
  <si>
    <t>1.新建厅棚；2.市场地面贴砖；3.照明灯具；4.市场灯箱；5.配电工程等。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</si>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</sst>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1"/>
      <name val="方正楷体_GB2312"/>
      <charset val="134"/>
    </font>
    <font>
      <sz val="16"/>
      <name val="方正楷体_GB2312"/>
      <charset val="134"/>
    </font>
    <font>
      <sz val="11"/>
      <name val="方正楷体_GB2312"/>
      <charset val="134"/>
    </font>
    <font>
      <sz val="9"/>
      <name val="方正楷体_GB2312"/>
      <charset val="134"/>
    </font>
    <font>
      <b/>
      <sz val="24"/>
      <name val="方正楷体_GB2312"/>
      <charset val="134"/>
    </font>
    <font>
      <b/>
      <sz val="9"/>
      <name val="方正楷体_GB2312"/>
      <charset val="134"/>
    </font>
    <font>
      <sz val="9"/>
      <color theme="1"/>
      <name val="楷体_GB2312"/>
      <charset val="134"/>
    </font>
    <font>
      <sz val="14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vertical="center"/>
    </xf>
    <xf numFmtId="43" fontId="4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43" fontId="3" fillId="0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Alignment="1">
      <alignment horizontal="justify" vertical="center"/>
    </xf>
    <xf numFmtId="0" fontId="4" fillId="0" borderId="0" xfId="0" applyFont="1" applyFill="1" applyAlignment="1">
      <alignment vertical="center" wrapText="1"/>
    </xf>
    <xf numFmtId="4" fontId="8" fillId="0" borderId="0" xfId="0" applyNumberFormat="1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39;&#22495;&#21830;&#19994;&#24314;&#35774;&#34892;&#21160;&#25311;&#30452;&#25509;&#34917;&#21161;&#39033;&#30446;(2025&#24180;&#31532;6&#25209;&#65289;&#25206;&#25345;&#35745;&#2101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文昌市铺前镇铺渔海鲜市场改造项目"/>
      <sheetName val="东方市新龙镇新村农贸市场改造项目"/>
      <sheetName val="仁兴镇昆仑集贸市场升级改造项目"/>
      <sheetName val="仁兴镇兴达农贸市场升级改造项目"/>
      <sheetName val="仁兴镇“烟火仁兴”商业街建设项目"/>
      <sheetName val="澄迈县永发镇新吴农贸市场改造项目"/>
      <sheetName val="澄迈县永发镇永发农贸市场改造项目"/>
      <sheetName val="瑞溪镇农贸市场改造项目"/>
      <sheetName val="昌江县七叉镇尼下村尼下码头美食街建设项目"/>
      <sheetName val="王下乡皇帝洞入口旅游美食街项目"/>
      <sheetName val="波莲镇带昆村委会带昆商业街建设项目"/>
      <sheetName val="博厚农贸市场基础设施提升改造项目"/>
      <sheetName val="多文镇多文农贸市场升级改造项目"/>
      <sheetName val="保亭县加茂镇美食街新建项目"/>
      <sheetName val="保亭县南林乡新建新农贸集散中心美食街（夜市）项目"/>
      <sheetName val="保亭县新政镇报什村委会集贸市场新建项目"/>
      <sheetName val="保亭县新政镇毛朋村委会集贸市场新建项目"/>
      <sheetName val="保亭县新政镇石让村委会集贸市场新建项目"/>
    </sheetNames>
    <sheetDataSet>
      <sheetData sheetId="0">
        <row r="32">
          <cell r="J32">
            <v>359867.25664</v>
          </cell>
        </row>
        <row r="32">
          <cell r="M32">
            <v>359867.25664</v>
          </cell>
        </row>
      </sheetData>
      <sheetData sheetId="1">
        <row r="9">
          <cell r="J9">
            <v>500000</v>
          </cell>
        </row>
        <row r="9">
          <cell r="M9">
            <v>500000</v>
          </cell>
        </row>
      </sheetData>
      <sheetData sheetId="2">
        <row r="41">
          <cell r="J41">
            <v>499867</v>
          </cell>
        </row>
        <row r="41">
          <cell r="M41">
            <v>499867</v>
          </cell>
        </row>
      </sheetData>
      <sheetData sheetId="3">
        <row r="30">
          <cell r="J30">
            <v>499885</v>
          </cell>
        </row>
        <row r="30">
          <cell r="M30">
            <v>499885</v>
          </cell>
        </row>
      </sheetData>
      <sheetData sheetId="4">
        <row r="44">
          <cell r="J44">
            <v>1999600</v>
          </cell>
        </row>
        <row r="44">
          <cell r="M44">
            <v>1999600</v>
          </cell>
        </row>
      </sheetData>
      <sheetData sheetId="5">
        <row r="21">
          <cell r="J21">
            <v>477108.27</v>
          </cell>
        </row>
        <row r="21">
          <cell r="M21">
            <v>477108.27</v>
          </cell>
        </row>
      </sheetData>
      <sheetData sheetId="6">
        <row r="27">
          <cell r="J27">
            <v>475660.73</v>
          </cell>
        </row>
        <row r="27">
          <cell r="M27">
            <v>475660.73</v>
          </cell>
        </row>
      </sheetData>
      <sheetData sheetId="7">
        <row r="20">
          <cell r="J20">
            <v>499946.82</v>
          </cell>
        </row>
        <row r="20">
          <cell r="M20">
            <v>499946.82</v>
          </cell>
        </row>
      </sheetData>
      <sheetData sheetId="8">
        <row r="52">
          <cell r="J52">
            <v>1922547.54</v>
          </cell>
        </row>
        <row r="52">
          <cell r="M52">
            <v>1922547.54</v>
          </cell>
        </row>
      </sheetData>
      <sheetData sheetId="9">
        <row r="49">
          <cell r="J49">
            <v>1911665.5</v>
          </cell>
        </row>
        <row r="49">
          <cell r="M49">
            <v>1902865.5</v>
          </cell>
        </row>
      </sheetData>
      <sheetData sheetId="10">
        <row r="32">
          <cell r="I32">
            <v>1973500</v>
          </cell>
        </row>
        <row r="32">
          <cell r="L32">
            <v>1973500</v>
          </cell>
        </row>
      </sheetData>
      <sheetData sheetId="11">
        <row r="39">
          <cell r="J39">
            <v>489999.9981</v>
          </cell>
        </row>
        <row r="39">
          <cell r="M39">
            <v>489999.9981</v>
          </cell>
        </row>
      </sheetData>
      <sheetData sheetId="12">
        <row r="24">
          <cell r="J24">
            <v>498740</v>
          </cell>
        </row>
        <row r="24">
          <cell r="M24">
            <v>498740</v>
          </cell>
        </row>
      </sheetData>
      <sheetData sheetId="13">
        <row r="39">
          <cell r="J39">
            <v>1359550.794</v>
          </cell>
        </row>
        <row r="39">
          <cell r="M39">
            <v>1359550.794</v>
          </cell>
        </row>
      </sheetData>
      <sheetData sheetId="14">
        <row r="89">
          <cell r="J89">
            <v>1875684.54816358</v>
          </cell>
        </row>
        <row r="89">
          <cell r="M89">
            <v>1875684.54816358</v>
          </cell>
        </row>
      </sheetData>
      <sheetData sheetId="15">
        <row r="22">
          <cell r="J22">
            <v>495839.456</v>
          </cell>
        </row>
        <row r="22">
          <cell r="M22">
            <v>495839.46</v>
          </cell>
        </row>
      </sheetData>
      <sheetData sheetId="16">
        <row r="43">
          <cell r="J43">
            <v>447426.475728571</v>
          </cell>
        </row>
        <row r="43">
          <cell r="M43">
            <v>447426.475728571</v>
          </cell>
        </row>
      </sheetData>
      <sheetData sheetId="17">
        <row r="47">
          <cell r="J47">
            <v>460878.0512</v>
          </cell>
        </row>
        <row r="47">
          <cell r="M47">
            <v>460878.0512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7"/>
  <sheetViews>
    <sheetView tabSelected="1" view="pageBreakPreview" zoomScale="85" zoomScaleNormal="40" topLeftCell="C1" workbookViewId="0">
      <pane ySplit="5" topLeftCell="A6" activePane="bottomLeft" state="frozen"/>
      <selection/>
      <selection pane="bottomLeft" activeCell="A2" sqref="A2:M2"/>
    </sheetView>
  </sheetViews>
  <sheetFormatPr defaultColWidth="9.8" defaultRowHeight="27" customHeight="1"/>
  <cols>
    <col min="1" max="1" width="8" style="3" customWidth="1"/>
    <col min="2" max="2" width="10.7545454545455" style="4" customWidth="1"/>
    <col min="3" max="3" width="11.3636363636364" style="4" customWidth="1"/>
    <col min="4" max="4" width="11.3272727272727" style="3" customWidth="1"/>
    <col min="5" max="5" width="10.8181818181818" style="5" customWidth="1"/>
    <col min="6" max="6" width="12.7636363636364" style="5" customWidth="1"/>
    <col min="7" max="7" width="28.0272727272727" style="5" customWidth="1"/>
    <col min="8" max="8" width="27.4363636363636" style="5" customWidth="1"/>
    <col min="9" max="9" width="20.8272727272727" style="5" customWidth="1"/>
    <col min="10" max="10" width="15.4090909090909" style="5" customWidth="1"/>
    <col min="11" max="11" width="16.3272727272727" style="5" customWidth="1"/>
    <col min="12" max="12" width="14.9090909090909" style="5" customWidth="1"/>
    <col min="13" max="13" width="14.9909090909091" style="5" customWidth="1"/>
    <col min="14" max="14" width="19.4636363636364" style="6" customWidth="1"/>
    <col min="15" max="17" width="18.0909090909091" style="3"/>
    <col min="18" max="18" width="12.2727272727273" style="3"/>
    <col min="19" max="16336" width="11.4727272727273" style="3"/>
    <col min="16337" max="16384" width="9.8" style="3"/>
  </cols>
  <sheetData>
    <row r="1" ht="25" customHeight="1" spans="1:14">
      <c r="A1" s="7" t="s">
        <v>0</v>
      </c>
      <c r="B1" s="8"/>
      <c r="C1" s="8"/>
      <c r="D1" s="7"/>
      <c r="E1" s="7"/>
      <c r="F1" s="7"/>
      <c r="G1" s="7"/>
      <c r="H1" s="7"/>
      <c r="I1" s="7"/>
      <c r="J1" s="7"/>
      <c r="K1" s="7"/>
      <c r="L1" s="23"/>
      <c r="M1" s="23"/>
      <c r="N1" s="24"/>
    </row>
    <row r="2" ht="60" customHeight="1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25"/>
      <c r="M2" s="25"/>
    </row>
    <row r="3" ht="18" customHeight="1" spans="1:14">
      <c r="A3" s="10"/>
      <c r="B3" s="9"/>
      <c r="C3" s="9"/>
      <c r="D3" s="10"/>
      <c r="E3" s="11"/>
      <c r="F3" s="11"/>
      <c r="G3" s="11"/>
      <c r="H3" s="11"/>
      <c r="I3" s="11"/>
      <c r="J3" s="11"/>
      <c r="K3" s="11"/>
      <c r="L3" s="11"/>
      <c r="M3" s="11"/>
      <c r="N3" s="26"/>
    </row>
    <row r="4" s="1" customFormat="1" ht="38" customHeight="1" spans="1:14">
      <c r="A4" s="12" t="s">
        <v>2</v>
      </c>
      <c r="B4" s="12" t="s">
        <v>3</v>
      </c>
      <c r="C4" s="12" t="s">
        <v>4</v>
      </c>
      <c r="D4" s="12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27" t="s">
        <v>12</v>
      </c>
      <c r="L4" s="27" t="s">
        <v>13</v>
      </c>
      <c r="M4" s="13" t="s">
        <v>14</v>
      </c>
      <c r="N4" s="26"/>
    </row>
    <row r="5" s="1" customFormat="1" ht="33.4" customHeight="1" spans="1:14">
      <c r="A5" s="12"/>
      <c r="B5" s="12"/>
      <c r="C5" s="12"/>
      <c r="D5" s="12"/>
      <c r="E5" s="13"/>
      <c r="F5" s="13"/>
      <c r="G5" s="13"/>
      <c r="H5" s="13"/>
      <c r="I5" s="13"/>
      <c r="J5" s="13"/>
      <c r="K5" s="28"/>
      <c r="L5" s="28"/>
      <c r="M5" s="13"/>
      <c r="N5" s="26"/>
    </row>
    <row r="6" s="2" customFormat="1" ht="125" customHeight="1" spans="1:17">
      <c r="A6" s="14">
        <v>1</v>
      </c>
      <c r="B6" s="15" t="s">
        <v>15</v>
      </c>
      <c r="C6" s="15" t="s">
        <v>16</v>
      </c>
      <c r="D6" s="15" t="s">
        <v>17</v>
      </c>
      <c r="E6" s="15" t="s">
        <v>18</v>
      </c>
      <c r="F6" s="15" t="s">
        <v>19</v>
      </c>
      <c r="G6" s="16" t="s">
        <v>20</v>
      </c>
      <c r="H6" s="16" t="s">
        <v>21</v>
      </c>
      <c r="I6" s="15" t="s">
        <v>22</v>
      </c>
      <c r="J6" s="29">
        <v>359867.26</v>
      </c>
      <c r="K6" s="29">
        <f>[1]文昌市铺前镇铺渔海鲜市场改造项目!J32</f>
        <v>359867.25664</v>
      </c>
      <c r="L6" s="29">
        <f>[1]文昌市铺前镇铺渔海鲜市场改造项目!M32</f>
        <v>359867.25664</v>
      </c>
      <c r="M6" s="29">
        <f>L6</f>
        <v>359867.25664</v>
      </c>
      <c r="N6" s="30"/>
      <c r="O6" s="31"/>
      <c r="P6" s="31"/>
      <c r="Q6" s="31"/>
    </row>
    <row r="7" s="2" customFormat="1" ht="125" customHeight="1" spans="1:17">
      <c r="A7" s="14">
        <v>2</v>
      </c>
      <c r="B7" s="15" t="s">
        <v>23</v>
      </c>
      <c r="C7" s="15" t="s">
        <v>16</v>
      </c>
      <c r="D7" s="15" t="s">
        <v>24</v>
      </c>
      <c r="E7" s="15" t="s">
        <v>25</v>
      </c>
      <c r="F7" s="15" t="s">
        <v>26</v>
      </c>
      <c r="G7" s="16" t="s">
        <v>27</v>
      </c>
      <c r="H7" s="16" t="s">
        <v>28</v>
      </c>
      <c r="I7" s="15" t="s">
        <v>29</v>
      </c>
      <c r="J7" s="29">
        <v>500000</v>
      </c>
      <c r="K7" s="29">
        <f>[1]东方市新龙镇新村农贸市场改造项目!J9</f>
        <v>500000</v>
      </c>
      <c r="L7" s="29">
        <f>[1]东方市新龙镇新村农贸市场改造项目!M9</f>
        <v>500000</v>
      </c>
      <c r="M7" s="29">
        <f>L7</f>
        <v>500000</v>
      </c>
      <c r="N7" s="30"/>
      <c r="O7" s="31"/>
      <c r="P7" s="31"/>
      <c r="Q7" s="31"/>
    </row>
    <row r="8" s="2" customFormat="1" ht="125" customHeight="1" spans="1:17">
      <c r="A8" s="14">
        <v>3</v>
      </c>
      <c r="B8" s="15" t="s">
        <v>30</v>
      </c>
      <c r="C8" s="15" t="s">
        <v>16</v>
      </c>
      <c r="D8" s="15" t="s">
        <v>31</v>
      </c>
      <c r="E8" s="15" t="s">
        <v>32</v>
      </c>
      <c r="F8" s="15" t="s">
        <v>33</v>
      </c>
      <c r="G8" s="16" t="s">
        <v>34</v>
      </c>
      <c r="H8" s="16" t="s">
        <v>35</v>
      </c>
      <c r="I8" s="32" t="s">
        <v>36</v>
      </c>
      <c r="J8" s="29">
        <v>499867</v>
      </c>
      <c r="K8" s="29">
        <f>[1]仁兴镇昆仑集贸市场升级改造项目!J41</f>
        <v>499867</v>
      </c>
      <c r="L8" s="29">
        <f>[1]仁兴镇昆仑集贸市场升级改造项目!M41</f>
        <v>499867</v>
      </c>
      <c r="M8" s="29">
        <f>L8</f>
        <v>499867</v>
      </c>
      <c r="N8" s="30"/>
      <c r="O8" s="31"/>
      <c r="P8" s="31"/>
      <c r="Q8" s="31"/>
    </row>
    <row r="9" s="2" customFormat="1" ht="125" customHeight="1" spans="1:17">
      <c r="A9" s="14">
        <v>4</v>
      </c>
      <c r="B9" s="15" t="s">
        <v>30</v>
      </c>
      <c r="C9" s="15" t="s">
        <v>16</v>
      </c>
      <c r="D9" s="15" t="s">
        <v>37</v>
      </c>
      <c r="E9" s="15" t="s">
        <v>32</v>
      </c>
      <c r="F9" s="15" t="s">
        <v>38</v>
      </c>
      <c r="G9" s="16" t="s">
        <v>39</v>
      </c>
      <c r="H9" s="16" t="s">
        <v>40</v>
      </c>
      <c r="I9" s="32" t="s">
        <v>36</v>
      </c>
      <c r="J9" s="29">
        <v>499885</v>
      </c>
      <c r="K9" s="29">
        <f>[1]仁兴镇兴达农贸市场升级改造项目!J30</f>
        <v>499885</v>
      </c>
      <c r="L9" s="29">
        <f>[1]仁兴镇兴达农贸市场升级改造项目!M30</f>
        <v>499885</v>
      </c>
      <c r="M9" s="29">
        <f>L9</f>
        <v>499885</v>
      </c>
      <c r="N9" s="30"/>
      <c r="O9" s="31"/>
      <c r="P9" s="31"/>
      <c r="Q9" s="31"/>
    </row>
    <row r="10" s="2" customFormat="1" ht="125" customHeight="1" spans="1:16">
      <c r="A10" s="14">
        <v>5</v>
      </c>
      <c r="B10" s="15" t="s">
        <v>30</v>
      </c>
      <c r="C10" s="15" t="s">
        <v>41</v>
      </c>
      <c r="D10" s="15" t="s">
        <v>42</v>
      </c>
      <c r="E10" s="15" t="s">
        <v>32</v>
      </c>
      <c r="F10" s="15" t="s">
        <v>43</v>
      </c>
      <c r="G10" s="16" t="s">
        <v>44</v>
      </c>
      <c r="H10" s="16" t="s">
        <v>45</v>
      </c>
      <c r="I10" s="32" t="s">
        <v>36</v>
      </c>
      <c r="J10" s="29">
        <v>1999600</v>
      </c>
      <c r="K10" s="29">
        <f>[1]仁兴镇“烟火仁兴”商业街建设项目!J44</f>
        <v>1999600</v>
      </c>
      <c r="L10" s="29">
        <f>[1]仁兴镇“烟火仁兴”商业街建设项目!M44</f>
        <v>1999600</v>
      </c>
      <c r="M10" s="29">
        <f>L10</f>
        <v>1999600</v>
      </c>
      <c r="N10" s="30"/>
      <c r="O10" s="31"/>
      <c r="P10" s="31"/>
    </row>
    <row r="11" s="2" customFormat="1" ht="125" customHeight="1" spans="1:17">
      <c r="A11" s="14">
        <v>6</v>
      </c>
      <c r="B11" s="15" t="s">
        <v>30</v>
      </c>
      <c r="C11" s="15" t="s">
        <v>16</v>
      </c>
      <c r="D11" s="15" t="s">
        <v>46</v>
      </c>
      <c r="E11" s="15" t="s">
        <v>47</v>
      </c>
      <c r="F11" s="15" t="s">
        <v>48</v>
      </c>
      <c r="G11" s="16" t="s">
        <v>49</v>
      </c>
      <c r="H11" s="16" t="s">
        <v>50</v>
      </c>
      <c r="I11" s="15" t="s">
        <v>29</v>
      </c>
      <c r="J11" s="29">
        <v>477108.27</v>
      </c>
      <c r="K11" s="29">
        <f>[1]澄迈县永发镇新吴农贸市场改造项目!J21</f>
        <v>477108.27</v>
      </c>
      <c r="L11" s="29">
        <f>[1]澄迈县永发镇新吴农贸市场改造项目!M21</f>
        <v>477108.27</v>
      </c>
      <c r="M11" s="29">
        <f>L11</f>
        <v>477108.27</v>
      </c>
      <c r="N11" s="30"/>
      <c r="O11" s="31"/>
      <c r="P11" s="31"/>
      <c r="Q11" s="31"/>
    </row>
    <row r="12" s="2" customFormat="1" ht="125" customHeight="1" spans="1:17">
      <c r="A12" s="14">
        <v>7</v>
      </c>
      <c r="B12" s="15" t="s">
        <v>30</v>
      </c>
      <c r="C12" s="15" t="s">
        <v>16</v>
      </c>
      <c r="D12" s="15" t="s">
        <v>51</v>
      </c>
      <c r="E12" s="15" t="s">
        <v>47</v>
      </c>
      <c r="F12" s="15" t="s">
        <v>52</v>
      </c>
      <c r="G12" s="16" t="s">
        <v>53</v>
      </c>
      <c r="H12" s="16" t="s">
        <v>54</v>
      </c>
      <c r="I12" s="15" t="s">
        <v>29</v>
      </c>
      <c r="J12" s="29">
        <v>475660.73</v>
      </c>
      <c r="K12" s="29">
        <f>[1]澄迈县永发镇永发农贸市场改造项目!J27</f>
        <v>475660.73</v>
      </c>
      <c r="L12" s="29">
        <f>[1]澄迈县永发镇永发农贸市场改造项目!M27</f>
        <v>475660.73</v>
      </c>
      <c r="M12" s="29">
        <f>L12</f>
        <v>475660.73</v>
      </c>
      <c r="N12" s="30"/>
      <c r="O12" s="31"/>
      <c r="P12" s="31"/>
      <c r="Q12" s="31"/>
    </row>
    <row r="13" s="2" customFormat="1" ht="125" customHeight="1" spans="1:16">
      <c r="A13" s="14">
        <v>8</v>
      </c>
      <c r="B13" s="15" t="s">
        <v>30</v>
      </c>
      <c r="C13" s="15" t="s">
        <v>16</v>
      </c>
      <c r="D13" s="15" t="s">
        <v>55</v>
      </c>
      <c r="E13" s="15" t="s">
        <v>56</v>
      </c>
      <c r="F13" s="15" t="s">
        <v>57</v>
      </c>
      <c r="G13" s="16" t="s">
        <v>58</v>
      </c>
      <c r="H13" s="16" t="s">
        <v>59</v>
      </c>
      <c r="I13" s="15" t="s">
        <v>60</v>
      </c>
      <c r="J13" s="29">
        <v>499946.82</v>
      </c>
      <c r="K13" s="29">
        <f>[1]瑞溪镇农贸市场改造项目!J20</f>
        <v>499946.82</v>
      </c>
      <c r="L13" s="29">
        <f>[1]瑞溪镇农贸市场改造项目!M20</f>
        <v>499946.82</v>
      </c>
      <c r="M13" s="29">
        <f>L13</f>
        <v>499946.82</v>
      </c>
      <c r="N13" s="30"/>
      <c r="O13" s="31"/>
      <c r="P13" s="31"/>
    </row>
    <row r="14" s="2" customFormat="1" ht="125" customHeight="1" spans="1:16">
      <c r="A14" s="14">
        <v>9</v>
      </c>
      <c r="B14" s="15" t="s">
        <v>61</v>
      </c>
      <c r="C14" s="15" t="s">
        <v>41</v>
      </c>
      <c r="D14" s="15" t="s">
        <v>62</v>
      </c>
      <c r="E14" s="15" t="s">
        <v>63</v>
      </c>
      <c r="F14" s="15" t="s">
        <v>64</v>
      </c>
      <c r="G14" s="16" t="s">
        <v>65</v>
      </c>
      <c r="H14" s="16" t="s">
        <v>66</v>
      </c>
      <c r="I14" s="32" t="s">
        <v>67</v>
      </c>
      <c r="J14" s="29">
        <v>1922547.54</v>
      </c>
      <c r="K14" s="29">
        <f>[1]昌江县七叉镇尼下村尼下码头美食街建设项目!J52</f>
        <v>1922547.54</v>
      </c>
      <c r="L14" s="29">
        <f>[1]昌江县七叉镇尼下村尼下码头美食街建设项目!M52</f>
        <v>1922547.54</v>
      </c>
      <c r="M14" s="29">
        <f>L14</f>
        <v>1922547.54</v>
      </c>
      <c r="N14" s="30"/>
      <c r="O14" s="31"/>
      <c r="P14" s="31"/>
    </row>
    <row r="15" s="2" customFormat="1" ht="125" customHeight="1" spans="1:16">
      <c r="A15" s="14">
        <v>10</v>
      </c>
      <c r="B15" s="15" t="s">
        <v>61</v>
      </c>
      <c r="C15" s="15" t="s">
        <v>41</v>
      </c>
      <c r="D15" s="15" t="s">
        <v>68</v>
      </c>
      <c r="E15" s="15" t="s">
        <v>69</v>
      </c>
      <c r="F15" s="15" t="s">
        <v>70</v>
      </c>
      <c r="G15" s="16" t="s">
        <v>71</v>
      </c>
      <c r="H15" s="16" t="s">
        <v>72</v>
      </c>
      <c r="I15" s="32" t="s">
        <v>67</v>
      </c>
      <c r="J15" s="29">
        <v>1911665.5</v>
      </c>
      <c r="K15" s="29">
        <f>[1]王下乡皇帝洞入口旅游美食街项目!J49</f>
        <v>1911665.5</v>
      </c>
      <c r="L15" s="29">
        <f>[1]王下乡皇帝洞入口旅游美食街项目!M49</f>
        <v>1902865.5</v>
      </c>
      <c r="M15" s="29">
        <f>L15</f>
        <v>1902865.5</v>
      </c>
      <c r="N15" s="30"/>
      <c r="O15" s="31"/>
      <c r="P15" s="31"/>
    </row>
    <row r="16" s="2" customFormat="1" ht="125" customHeight="1" spans="1:17">
      <c r="A16" s="14">
        <v>11</v>
      </c>
      <c r="B16" s="15" t="s">
        <v>73</v>
      </c>
      <c r="C16" s="15" t="s">
        <v>41</v>
      </c>
      <c r="D16" s="15" t="s">
        <v>74</v>
      </c>
      <c r="E16" s="15" t="s">
        <v>75</v>
      </c>
      <c r="F16" s="15" t="s">
        <v>75</v>
      </c>
      <c r="G16" s="16" t="s">
        <v>76</v>
      </c>
      <c r="H16" s="16" t="s">
        <v>77</v>
      </c>
      <c r="I16" s="15" t="s">
        <v>78</v>
      </c>
      <c r="J16" s="29">
        <v>1973500</v>
      </c>
      <c r="K16" s="29">
        <f>[1]波莲镇带昆村委会带昆商业街建设项目!I32</f>
        <v>1973500</v>
      </c>
      <c r="L16" s="29">
        <f>[1]波莲镇带昆村委会带昆商业街建设项目!L32</f>
        <v>1973500</v>
      </c>
      <c r="M16" s="29">
        <f>L16</f>
        <v>1973500</v>
      </c>
      <c r="N16" s="30"/>
      <c r="O16" s="31"/>
      <c r="P16" s="31"/>
      <c r="Q16" s="31"/>
    </row>
    <row r="17" s="2" customFormat="1" ht="125" customHeight="1" spans="1:17">
      <c r="A17" s="14">
        <v>12</v>
      </c>
      <c r="B17" s="15" t="s">
        <v>73</v>
      </c>
      <c r="C17" s="15" t="s">
        <v>16</v>
      </c>
      <c r="D17" s="15" t="s">
        <v>79</v>
      </c>
      <c r="E17" s="15" t="s">
        <v>80</v>
      </c>
      <c r="F17" s="15" t="s">
        <v>81</v>
      </c>
      <c r="G17" s="16" t="s">
        <v>82</v>
      </c>
      <c r="H17" s="16" t="s">
        <v>83</v>
      </c>
      <c r="I17" s="15" t="s">
        <v>67</v>
      </c>
      <c r="J17" s="29">
        <v>489999.9981</v>
      </c>
      <c r="K17" s="29">
        <f>[1]博厚农贸市场基础设施提升改造项目!J39</f>
        <v>489999.9981</v>
      </c>
      <c r="L17" s="29">
        <f>[1]博厚农贸市场基础设施提升改造项目!M39</f>
        <v>489999.9981</v>
      </c>
      <c r="M17" s="29">
        <f>L17</f>
        <v>489999.9981</v>
      </c>
      <c r="N17" s="30"/>
      <c r="O17" s="31"/>
      <c r="P17" s="31"/>
      <c r="Q17" s="31"/>
    </row>
    <row r="18" s="2" customFormat="1" ht="125" customHeight="1" spans="1:17">
      <c r="A18" s="14">
        <v>13</v>
      </c>
      <c r="B18" s="15" t="s">
        <v>73</v>
      </c>
      <c r="C18" s="15" t="s">
        <v>16</v>
      </c>
      <c r="D18" s="15" t="s">
        <v>84</v>
      </c>
      <c r="E18" s="15" t="s">
        <v>85</v>
      </c>
      <c r="F18" s="15" t="s">
        <v>86</v>
      </c>
      <c r="G18" s="16" t="s">
        <v>87</v>
      </c>
      <c r="H18" s="16" t="s">
        <v>88</v>
      </c>
      <c r="I18" s="15" t="s">
        <v>67</v>
      </c>
      <c r="J18" s="29">
        <v>498740</v>
      </c>
      <c r="K18" s="29">
        <f>[1]多文镇多文农贸市场升级改造项目!J24</f>
        <v>498740</v>
      </c>
      <c r="L18" s="29">
        <f>[1]多文镇多文农贸市场升级改造项目!M24</f>
        <v>498740</v>
      </c>
      <c r="M18" s="29">
        <f>L18</f>
        <v>498740</v>
      </c>
      <c r="N18" s="30"/>
      <c r="O18" s="31"/>
      <c r="P18" s="31"/>
      <c r="Q18" s="31"/>
    </row>
    <row r="19" s="2" customFormat="1" ht="125" customHeight="1" spans="1:16">
      <c r="A19" s="14">
        <v>14</v>
      </c>
      <c r="B19" s="15" t="s">
        <v>89</v>
      </c>
      <c r="C19" s="15" t="s">
        <v>41</v>
      </c>
      <c r="D19" s="15" t="s">
        <v>90</v>
      </c>
      <c r="E19" s="15" t="s">
        <v>91</v>
      </c>
      <c r="F19" s="15" t="s">
        <v>92</v>
      </c>
      <c r="G19" s="16" t="s">
        <v>93</v>
      </c>
      <c r="H19" s="16" t="s">
        <v>94</v>
      </c>
      <c r="I19" s="15" t="s">
        <v>67</v>
      </c>
      <c r="J19" s="29">
        <v>1359550.79</v>
      </c>
      <c r="K19" s="29">
        <f>[1]保亭县加茂镇美食街新建项目!J39</f>
        <v>1359550.794</v>
      </c>
      <c r="L19" s="29">
        <f>[1]保亭县加茂镇美食街新建项目!M39</f>
        <v>1359550.794</v>
      </c>
      <c r="M19" s="29">
        <f>L19</f>
        <v>1359550.794</v>
      </c>
      <c r="N19" s="30"/>
      <c r="O19" s="31"/>
      <c r="P19" s="31"/>
    </row>
    <row r="20" s="2" customFormat="1" ht="125" customHeight="1" spans="1:16">
      <c r="A20" s="14">
        <v>15</v>
      </c>
      <c r="B20" s="15" t="s">
        <v>89</v>
      </c>
      <c r="C20" s="15" t="s">
        <v>41</v>
      </c>
      <c r="D20" s="15" t="s">
        <v>95</v>
      </c>
      <c r="E20" s="15" t="s">
        <v>96</v>
      </c>
      <c r="F20" s="15" t="s">
        <v>97</v>
      </c>
      <c r="G20" s="16" t="s">
        <v>98</v>
      </c>
      <c r="H20" s="16" t="s">
        <v>99</v>
      </c>
      <c r="I20" s="15" t="s">
        <v>67</v>
      </c>
      <c r="J20" s="29">
        <v>1875684.54816358</v>
      </c>
      <c r="K20" s="29">
        <f>'[1]保亭县南林乡新建新农贸集散中心美食街（夜市）项目'!J89</f>
        <v>1875684.54816358</v>
      </c>
      <c r="L20" s="29">
        <f>'[1]保亭县南林乡新建新农贸集散中心美食街（夜市）项目'!M89</f>
        <v>1875684.54816358</v>
      </c>
      <c r="M20" s="29">
        <f>L20</f>
        <v>1875684.54816358</v>
      </c>
      <c r="N20" s="30"/>
      <c r="O20" s="31"/>
      <c r="P20" s="31"/>
    </row>
    <row r="21" s="2" customFormat="1" ht="125" customHeight="1" spans="1:16">
      <c r="A21" s="14">
        <v>16</v>
      </c>
      <c r="B21" s="15" t="s">
        <v>89</v>
      </c>
      <c r="C21" s="15" t="s">
        <v>16</v>
      </c>
      <c r="D21" s="15" t="s">
        <v>100</v>
      </c>
      <c r="E21" s="15" t="s">
        <v>101</v>
      </c>
      <c r="F21" s="15" t="s">
        <v>101</v>
      </c>
      <c r="G21" s="16" t="s">
        <v>102</v>
      </c>
      <c r="H21" s="16" t="s">
        <v>103</v>
      </c>
      <c r="I21" s="32" t="s">
        <v>67</v>
      </c>
      <c r="J21" s="29">
        <v>495839.46</v>
      </c>
      <c r="K21" s="29">
        <f>[1]保亭县新政镇报什村委会集贸市场新建项目!J22</f>
        <v>495839.456</v>
      </c>
      <c r="L21" s="29">
        <f>[1]保亭县新政镇报什村委会集贸市场新建项目!M22</f>
        <v>495839.46</v>
      </c>
      <c r="M21" s="29">
        <f>L21</f>
        <v>495839.46</v>
      </c>
      <c r="N21" s="30"/>
      <c r="O21" s="31"/>
      <c r="P21" s="31"/>
    </row>
    <row r="22" s="2" customFormat="1" ht="125" customHeight="1" spans="1:16">
      <c r="A22" s="14">
        <v>17</v>
      </c>
      <c r="B22" s="15" t="s">
        <v>89</v>
      </c>
      <c r="C22" s="15" t="s">
        <v>16</v>
      </c>
      <c r="D22" s="15" t="s">
        <v>104</v>
      </c>
      <c r="E22" s="15" t="s">
        <v>105</v>
      </c>
      <c r="F22" s="15" t="s">
        <v>105</v>
      </c>
      <c r="G22" s="16" t="s">
        <v>106</v>
      </c>
      <c r="H22" s="16" t="s">
        <v>107</v>
      </c>
      <c r="I22" s="32" t="s">
        <v>67</v>
      </c>
      <c r="J22" s="29">
        <v>447426.475728571</v>
      </c>
      <c r="K22" s="29">
        <f>[1]保亭县新政镇毛朋村委会集贸市场新建项目!J43</f>
        <v>447426.475728571</v>
      </c>
      <c r="L22" s="29">
        <f>[1]保亭县新政镇毛朋村委会集贸市场新建项目!M43</f>
        <v>447426.475728571</v>
      </c>
      <c r="M22" s="29">
        <f>L22</f>
        <v>447426.475728571</v>
      </c>
      <c r="N22" s="30"/>
      <c r="O22" s="31"/>
      <c r="P22" s="31"/>
    </row>
    <row r="23" s="2" customFormat="1" ht="125" customHeight="1" spans="1:16">
      <c r="A23" s="14">
        <v>18</v>
      </c>
      <c r="B23" s="15" t="s">
        <v>89</v>
      </c>
      <c r="C23" s="15" t="s">
        <v>16</v>
      </c>
      <c r="D23" s="15" t="s">
        <v>108</v>
      </c>
      <c r="E23" s="15" t="s">
        <v>109</v>
      </c>
      <c r="F23" s="15" t="s">
        <v>110</v>
      </c>
      <c r="G23" s="16" t="s">
        <v>111</v>
      </c>
      <c r="H23" s="16" t="s">
        <v>112</v>
      </c>
      <c r="I23" s="32" t="s">
        <v>67</v>
      </c>
      <c r="J23" s="29">
        <v>460878.0512</v>
      </c>
      <c r="K23" s="29">
        <f>[1]保亭县新政镇石让村委会集贸市场新建项目!J47</f>
        <v>460878.0512</v>
      </c>
      <c r="L23" s="29">
        <f>[1]保亭县新政镇石让村委会集贸市场新建项目!M47</f>
        <v>460878.0512</v>
      </c>
      <c r="M23" s="29">
        <f>L23</f>
        <v>460878.0512</v>
      </c>
      <c r="N23" s="30"/>
      <c r="O23" s="31"/>
      <c r="P23" s="31"/>
    </row>
    <row r="24" s="2" customFormat="1" ht="43" customHeight="1" spans="1:14">
      <c r="A24" s="14" t="s">
        <v>113</v>
      </c>
      <c r="B24" s="15"/>
      <c r="C24" s="15"/>
      <c r="D24" s="15"/>
      <c r="E24" s="15"/>
      <c r="F24" s="15"/>
      <c r="G24" s="17"/>
      <c r="H24" s="18"/>
      <c r="I24" s="15"/>
      <c r="J24" s="29">
        <f>SUM(J6:J23)</f>
        <v>16747767.4431922</v>
      </c>
      <c r="K24" s="29">
        <f>SUM(K6:K23)</f>
        <v>16747767.4398322</v>
      </c>
      <c r="L24" s="29">
        <f>SUM(L6:L23)</f>
        <v>16738967.4438322</v>
      </c>
      <c r="M24" s="29">
        <f>SUM(M6:M23)</f>
        <v>16738967.4438322</v>
      </c>
      <c r="N24" s="30"/>
    </row>
    <row r="25" s="2" customFormat="1" customHeight="1" spans="1:14">
      <c r="A25" s="19"/>
      <c r="B25" s="19"/>
      <c r="C25" s="19"/>
      <c r="D25" s="19"/>
      <c r="E25" s="20"/>
      <c r="F25" s="20"/>
      <c r="G25" s="21"/>
      <c r="H25" s="21"/>
      <c r="I25" s="21"/>
      <c r="J25" s="33"/>
      <c r="K25" s="33"/>
      <c r="L25" s="33"/>
      <c r="M25" s="33"/>
      <c r="N25" s="34"/>
    </row>
    <row r="26" s="2" customFormat="1" customHeight="1" spans="1:14">
      <c r="A26" s="19"/>
      <c r="B26" s="19"/>
      <c r="C26" s="19"/>
      <c r="D26" s="19"/>
      <c r="E26" s="20"/>
      <c r="F26" s="20"/>
      <c r="G26" s="21"/>
      <c r="H26" s="21"/>
      <c r="I26" s="21"/>
      <c r="J26" s="33"/>
      <c r="K26" s="33">
        <f>[1]保亭县加茂镇美食街新建项目!J39+'[1]保亭县南林乡新建新农贸集散中心美食街（夜市）项目'!J89+[1]保亭县新政镇报什村委会集贸市场新建项目!J22+[1]保亭县新政镇毛朋村委会集贸市场新建项目!J43+[1]保亭县新政镇石让村委会集贸市场新建项目!J47+[1]昌江县七叉镇尼下村尼下码头美食街建设项目!J52+[1]王下乡皇帝洞入口旅游美食街项目!J49+[1]仁兴镇“烟火仁兴”商业街建设项目!J44+[1]澄迈县永发镇永发农贸市场改造项目!J27+[1]瑞溪镇农贸市场改造项目!J20+[1]仁兴镇昆仑集贸市场升级改造项目!J41+[1]仁兴镇兴达农贸市场升级改造项目!J30+[1]澄迈县永发镇新吴农贸市场改造项目!J21+[1]东方市新龙镇新村农贸市场改造项目!J9+[1]波莲镇带昆村委会带昆商业街建设项目!I32+[1]博厚农贸市场基础设施提升改造项目!J39+[1]多文镇多文农贸市场升级改造项目!J24+[1]文昌市铺前镇铺渔海鲜市场改造项目!J32-K24</f>
        <v>0</v>
      </c>
      <c r="L26" s="33">
        <f>[1]保亭县加茂镇美食街新建项目!M39+'[1]保亭县南林乡新建新农贸集散中心美食街（夜市）项目'!M89+[1]保亭县新政镇报什村委会集贸市场新建项目!M22+[1]保亭县新政镇毛朋村委会集贸市场新建项目!M43+[1]保亭县新政镇石让村委会集贸市场新建项目!M47+[1]昌江县七叉镇尼下村尼下码头美食街建设项目!M52+[1]王下乡皇帝洞入口旅游美食街项目!M49+[1]仁兴镇“烟火仁兴”商业街建设项目!M44+[1]澄迈县永发镇永发农贸市场改造项目!M27+[1]瑞溪镇农贸市场改造项目!M20+[1]仁兴镇昆仑集贸市场升级改造项目!M41+[1]仁兴镇兴达农贸市场升级改造项目!M30+[1]澄迈县永发镇新吴农贸市场改造项目!M21+[1]东方市新龙镇新村农贸市场改造项目!M9+[1]波莲镇带昆村委会带昆商业街建设项目!I32+[1]博厚农贸市场基础设施提升改造项目!M39+[1]多文镇多文农贸市场升级改造项目!M24+[1]文昌市铺前镇铺渔海鲜市场改造项目!M32-L24</f>
        <v>0</v>
      </c>
      <c r="M26" s="33">
        <f>L24-M24</f>
        <v>0</v>
      </c>
      <c r="N26" s="30"/>
    </row>
    <row r="27" s="2" customFormat="1" customHeight="1" spans="5:14">
      <c r="E27" s="22"/>
      <c r="F27" s="22"/>
      <c r="G27" s="22"/>
      <c r="H27" s="22"/>
      <c r="I27" s="22"/>
      <c r="J27" s="33"/>
      <c r="K27" s="33"/>
      <c r="L27" s="33"/>
      <c r="M27" s="33"/>
      <c r="N27" s="35"/>
    </row>
    <row r="28" s="2" customFormat="1" ht="24.4" customHeight="1" spans="5:14">
      <c r="E28" s="22"/>
      <c r="F28" s="22"/>
      <c r="G28" s="22"/>
      <c r="H28" s="22"/>
      <c r="I28" s="22"/>
      <c r="J28" s="33"/>
      <c r="K28" s="31"/>
      <c r="L28" s="36"/>
      <c r="M28" s="36"/>
      <c r="N28" s="35"/>
    </row>
    <row r="29" s="2" customFormat="1" customHeight="1" spans="2:14">
      <c r="B29" s="19"/>
      <c r="C29" s="19"/>
      <c r="E29" s="22"/>
      <c r="F29" s="22"/>
      <c r="G29" s="22"/>
      <c r="H29" s="22"/>
      <c r="I29" s="22"/>
      <c r="J29" s="33"/>
      <c r="K29" s="33"/>
      <c r="L29" s="33"/>
      <c r="M29" s="33"/>
      <c r="N29" s="6"/>
    </row>
    <row r="30" s="2" customFormat="1" customHeight="1" spans="2:14">
      <c r="B30" s="19"/>
      <c r="C30" s="19"/>
      <c r="E30" s="22"/>
      <c r="F30" s="22"/>
      <c r="G30" s="22"/>
      <c r="H30" s="22"/>
      <c r="I30" s="22"/>
      <c r="J30" s="22"/>
      <c r="K30" s="22"/>
      <c r="L30" s="22"/>
      <c r="M30" s="22"/>
      <c r="N30" s="6"/>
    </row>
    <row r="31" s="2" customFormat="1" customHeight="1" spans="2:14">
      <c r="B31" s="19"/>
      <c r="C31" s="19"/>
      <c r="E31" s="22"/>
      <c r="F31" s="22"/>
      <c r="G31" s="22"/>
      <c r="H31" s="22"/>
      <c r="I31" s="22"/>
      <c r="J31" s="22"/>
      <c r="K31" s="22"/>
      <c r="L31" s="22"/>
      <c r="M31" s="22"/>
      <c r="N31" s="6"/>
    </row>
    <row r="32" s="2" customFormat="1" customHeight="1" spans="2:14">
      <c r="B32" s="19"/>
      <c r="C32" s="19"/>
      <c r="E32" s="22"/>
      <c r="F32" s="22"/>
      <c r="G32" s="22"/>
      <c r="H32" s="22"/>
      <c r="I32" s="22"/>
      <c r="J32" s="22"/>
      <c r="K32" s="22"/>
      <c r="L32" s="22"/>
      <c r="M32" s="22"/>
      <c r="N32" s="6"/>
    </row>
    <row r="33" s="2" customFormat="1" customHeight="1" spans="2:14">
      <c r="B33" s="19"/>
      <c r="C33" s="19"/>
      <c r="E33" s="22"/>
      <c r="F33" s="22"/>
      <c r="G33" s="22"/>
      <c r="H33" s="22"/>
      <c r="I33" s="22"/>
      <c r="J33" s="22"/>
      <c r="K33" s="22"/>
      <c r="L33" s="22"/>
      <c r="M33" s="22"/>
      <c r="N33" s="6"/>
    </row>
    <row r="34" s="2" customFormat="1" customHeight="1" spans="2:14">
      <c r="B34" s="19"/>
      <c r="C34" s="19"/>
      <c r="E34" s="22"/>
      <c r="F34" s="22"/>
      <c r="G34" s="22"/>
      <c r="H34" s="22"/>
      <c r="I34" s="22"/>
      <c r="J34" s="22"/>
      <c r="K34" s="22"/>
      <c r="L34" s="22"/>
      <c r="M34" s="22"/>
      <c r="N34" s="6"/>
    </row>
    <row r="35" s="2" customFormat="1" customHeight="1" spans="2:14">
      <c r="B35" s="19"/>
      <c r="C35" s="19"/>
      <c r="E35" s="22"/>
      <c r="F35" s="22"/>
      <c r="G35" s="22"/>
      <c r="H35" s="22"/>
      <c r="I35" s="22"/>
      <c r="J35" s="22"/>
      <c r="K35" s="22"/>
      <c r="L35" s="22"/>
      <c r="M35" s="22"/>
      <c r="N35" s="6"/>
    </row>
    <row r="36" s="2" customFormat="1" customHeight="1" spans="2:14">
      <c r="B36" s="19"/>
      <c r="C36" s="19"/>
      <c r="E36" s="22"/>
      <c r="F36" s="22"/>
      <c r="G36" s="22"/>
      <c r="H36" s="22"/>
      <c r="I36" s="22"/>
      <c r="J36" s="22"/>
      <c r="K36" s="22"/>
      <c r="L36" s="22"/>
      <c r="M36" s="22"/>
      <c r="N36" s="6"/>
    </row>
    <row r="37" s="2" customFormat="1" customHeight="1" spans="2:14">
      <c r="B37" s="19"/>
      <c r="C37" s="19"/>
      <c r="E37" s="22"/>
      <c r="F37" s="22"/>
      <c r="G37" s="22"/>
      <c r="H37" s="22"/>
      <c r="I37" s="22"/>
      <c r="J37" s="22"/>
      <c r="K37" s="22"/>
      <c r="L37" s="22"/>
      <c r="M37" s="22"/>
      <c r="N37" s="6"/>
    </row>
  </sheetData>
  <autoFilter xmlns:etc="http://www.wps.cn/officeDocument/2017/etCustomData" ref="A5:Q26" etc:filterBottomFollowUsedRange="0">
    <extLst/>
  </autoFilter>
  <mergeCells count="16">
    <mergeCell ref="A1:N1"/>
    <mergeCell ref="A2:M2"/>
    <mergeCell ref="A3:N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314583333333333" right="0.354166666666667" top="0.66875" bottom="0.751388888888889" header="0.297916666666667" footer="0.297916666666667"/>
  <pageSetup paperSize="9" scale="70" fitToHeight="0" orientation="landscape"/>
  <headerFooter>
    <oddFooter>&amp;C第 &amp;P 页</oddFooter>
  </headerFooter>
  <rowBreaks count="1" manualBreakCount="1">
    <brk id="1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tonia263</dc:creator>
  <cp:lastModifiedBy>tonia263</cp:lastModifiedBy>
  <dcterms:created xsi:type="dcterms:W3CDTF">2025-12-01T07:56:46Z</dcterms:created>
  <dcterms:modified xsi:type="dcterms:W3CDTF">2025-12-01T07:58:45Z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2D06E19BD8984490A48CFDEB26CFADAE_11</vt:lpwstr>
  </property>
  <property fmtid="{D5CDD505-2E9C-101B-9397-08002B2CF9AE}" pid="3" name="KSOProductBuildVer">
    <vt:lpwstr>2052-12.8.2.18913</vt:lpwstr>
  </property>
</Properties>
</file>